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5200" windowHeight="7560" activeTab="0"/>
  </bookViews>
  <sheets>
    <sheet name="FINAL 5-23-20 Report" sheetId="1" r:id="rId1"/>
  </sheets>
  <definedNames>
    <definedName name="_xlnm.Print_Area" localSheetId="0">'FINAL 5-23-20 Report'!$A$1:$R$69</definedName>
  </definedNames>
  <calcPr fullCalcOnLoad="1"/>
</workbook>
</file>

<file path=xl/sharedStrings.xml><?xml version="1.0" encoding="utf-8"?>
<sst xmlns="http://schemas.openxmlformats.org/spreadsheetml/2006/main" count="86" uniqueCount="78">
  <si>
    <t>Silver Lake Association</t>
  </si>
  <si>
    <t>Treasurer's Report</t>
  </si>
  <si>
    <t>General Fund</t>
  </si>
  <si>
    <t>Water Quality Fund</t>
  </si>
  <si>
    <t>General fund:</t>
  </si>
  <si>
    <t xml:space="preserve">Cash In: </t>
  </si>
  <si>
    <t xml:space="preserve">Cash Out: </t>
  </si>
  <si>
    <t>Total cash out</t>
  </si>
  <si>
    <t>Water Quality Fund:</t>
  </si>
  <si>
    <t xml:space="preserve">Total Cash Balance </t>
  </si>
  <si>
    <t>Ending Bal.</t>
  </si>
  <si>
    <t>Activity Detail</t>
  </si>
  <si>
    <t>Summary of Account Activity</t>
  </si>
  <si>
    <t>Cash in</t>
  </si>
  <si>
    <t>Cash Out</t>
  </si>
  <si>
    <t>Check. #</t>
  </si>
  <si>
    <t>Ck. Date</t>
  </si>
  <si>
    <t>Beginning Bal.</t>
  </si>
  <si>
    <t>Total cash in</t>
  </si>
  <si>
    <t>Level</t>
  </si>
  <si>
    <t>Goose</t>
  </si>
  <si>
    <t>Loon</t>
  </si>
  <si>
    <t>Eagle</t>
  </si>
  <si>
    <t>Number</t>
  </si>
  <si>
    <t>$ amount</t>
  </si>
  <si>
    <t>Total</t>
  </si>
  <si>
    <t>Rate</t>
  </si>
  <si>
    <t>Eagle+</t>
  </si>
  <si>
    <t>&gt;$100</t>
  </si>
  <si>
    <t>20 members</t>
  </si>
  <si>
    <t>2013 totals=</t>
  </si>
  <si>
    <t>Boat landing monitoring:</t>
  </si>
  <si>
    <t>Other:</t>
  </si>
  <si>
    <t xml:space="preserve">  Total other</t>
  </si>
  <si>
    <t>Membership Summary:</t>
  </si>
  <si>
    <t>2014 totals=</t>
  </si>
  <si>
    <t>Total member dues</t>
  </si>
  <si>
    <t>3 members</t>
  </si>
  <si>
    <t>`</t>
  </si>
  <si>
    <t>2015 totals=</t>
  </si>
  <si>
    <t>2 members</t>
  </si>
  <si>
    <t xml:space="preserve">      Total boat monitoring</t>
  </si>
  <si>
    <t>2016 totals=</t>
  </si>
  <si>
    <t>Lock box renewal- U.S. Post Office</t>
  </si>
  <si>
    <t xml:space="preserve">    Total other</t>
  </si>
  <si>
    <t>2017 Breakdown</t>
  </si>
  <si>
    <t>Balance per bank account</t>
  </si>
  <si>
    <t>1 member</t>
  </si>
  <si>
    <t>Member Dues: For 2019</t>
  </si>
  <si>
    <t>Member dues deposited 5/22/2019</t>
  </si>
  <si>
    <t>AIS Survey of lake - Ecological Integrity Svcs. Inc</t>
  </si>
  <si>
    <t>Balance per above</t>
  </si>
  <si>
    <t>Difference</t>
  </si>
  <si>
    <t>Reconciliation:</t>
  </si>
  <si>
    <t>Cash Out:  None</t>
  </si>
  <si>
    <t>Cash In: Interest earned</t>
  </si>
  <si>
    <t>2018 Breakdown</t>
  </si>
  <si>
    <t>2019 Membership Breakdown</t>
  </si>
  <si>
    <t>2018 totals=</t>
  </si>
  <si>
    <t>Balance at 8/31/2019</t>
  </si>
  <si>
    <t>Total funds available 8/31/2019</t>
  </si>
  <si>
    <t>Directory printing</t>
  </si>
  <si>
    <t>Island City Coop (donuts)</t>
  </si>
  <si>
    <t>Rob Filmore reimbursement</t>
  </si>
  <si>
    <t>Change from 2018 to 2019=</t>
  </si>
  <si>
    <t>Total funds available 5/23/2020</t>
  </si>
  <si>
    <t>Balance at 5/23/2020</t>
  </si>
  <si>
    <t>Member dues deposited 10/15/2019</t>
  </si>
  <si>
    <t>Member dues deposited 12/18/2019</t>
  </si>
  <si>
    <t>Member Dues: For 2020</t>
  </si>
  <si>
    <t>Member dues deposited 2/3/2020</t>
  </si>
  <si>
    <t>21 members</t>
  </si>
  <si>
    <t>May 23, 2020 Meeting</t>
  </si>
  <si>
    <t>DNR CBCW84020, Advance Payment; deposited: 2/3/20</t>
  </si>
  <si>
    <t>DNRAEPP53918, Partial Payment;  deposited: 2/3/20</t>
  </si>
  <si>
    <t>DNR CBCW63519, Final 9923; deposited: 1/9/20</t>
  </si>
  <si>
    <t>2019 SLA picnic reimbursement</t>
  </si>
  <si>
    <t>Add: 5/22/20 Deposit in transit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</si>
</sst>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0;[Red]0"/>
    <numFmt numFmtId="171" formatCode="0_);[Red]\(0\)"/>
    <numFmt numFmtId="172" formatCode="_(* #,##0.0_);_(* \(#,##0.0\);_(* &quot;-&quot;??_);_(@_)"/>
    <numFmt numFmtId="173" formatCode="_(* #,##0_);_(* \(#,##0\);_(* &quot;-&quot;??_);_(@_)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44" fontId="0" fillId="0" borderId="0" xfId="45" applyAlignment="1">
      <alignment/>
    </xf>
    <xf numFmtId="44" fontId="0" fillId="0" borderId="10" xfId="45" applyBorder="1" applyAlignment="1">
      <alignment/>
    </xf>
    <xf numFmtId="44" fontId="0" fillId="0" borderId="11" xfId="45" applyBorder="1" applyAlignment="1">
      <alignment/>
    </xf>
    <xf numFmtId="44" fontId="0" fillId="0" borderId="0" xfId="45" applyBorder="1" applyAlignment="1">
      <alignment/>
    </xf>
    <xf numFmtId="44" fontId="2" fillId="0" borderId="0" xfId="45" applyFont="1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0" xfId="0" applyFont="1" applyAlignment="1">
      <alignment/>
    </xf>
    <xf numFmtId="44" fontId="0" fillId="0" borderId="0" xfId="45" applyFill="1" applyBorder="1" applyAlignment="1">
      <alignment/>
    </xf>
    <xf numFmtId="44" fontId="0" fillId="0" borderId="0" xfId="45" applyFill="1" applyAlignment="1">
      <alignment/>
    </xf>
    <xf numFmtId="44" fontId="0" fillId="0" borderId="12" xfId="45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11" xfId="45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17" xfId="45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168" fontId="0" fillId="0" borderId="0" xfId="45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71" fontId="0" fillId="0" borderId="0" xfId="0" applyNumberFormat="1" applyAlignment="1">
      <alignment horizontal="center"/>
    </xf>
    <xf numFmtId="6" fontId="0" fillId="0" borderId="0" xfId="45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14" fontId="0" fillId="33" borderId="20" xfId="0" applyNumberFormat="1" applyFont="1" applyFill="1" applyBorder="1" applyAlignment="1">
      <alignment horizontal="center"/>
    </xf>
    <xf numFmtId="44" fontId="0" fillId="33" borderId="21" xfId="45" applyFill="1" applyBorder="1" applyAlignment="1">
      <alignment/>
    </xf>
    <xf numFmtId="44" fontId="0" fillId="33" borderId="22" xfId="45" applyFill="1" applyBorder="1" applyAlignment="1">
      <alignment/>
    </xf>
    <xf numFmtId="168" fontId="0" fillId="0" borderId="17" xfId="47" applyNumberFormat="1" applyFont="1" applyBorder="1" applyAlignment="1">
      <alignment horizontal="center"/>
    </xf>
    <xf numFmtId="44" fontId="0" fillId="0" borderId="0" xfId="45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34" borderId="0" xfId="0" applyFill="1" applyAlignment="1">
      <alignment/>
    </xf>
    <xf numFmtId="44" fontId="0" fillId="34" borderId="0" xfId="45" applyFill="1" applyAlignment="1">
      <alignment/>
    </xf>
    <xf numFmtId="0" fontId="0" fillId="0" borderId="23" xfId="0" applyBorder="1" applyAlignment="1">
      <alignment/>
    </xf>
    <xf numFmtId="44" fontId="0" fillId="0" borderId="23" xfId="45" applyBorder="1" applyAlignment="1">
      <alignment/>
    </xf>
    <xf numFmtId="44" fontId="9" fillId="0" borderId="0" xfId="45" applyFont="1" applyAlignment="1">
      <alignment/>
    </xf>
    <xf numFmtId="44" fontId="9" fillId="0" borderId="0" xfId="0" applyNumberFormat="1" applyFont="1" applyAlignment="1">
      <alignment/>
    </xf>
    <xf numFmtId="44" fontId="0" fillId="0" borderId="0" xfId="50" applyAlignment="1">
      <alignment/>
    </xf>
    <xf numFmtId="44" fontId="0" fillId="0" borderId="0" xfId="48" applyFill="1" applyBorder="1" applyAlignment="1">
      <alignment/>
    </xf>
    <xf numFmtId="44" fontId="0" fillId="0" borderId="0" xfId="48" applyBorder="1" applyAlignment="1">
      <alignment/>
    </xf>
    <xf numFmtId="44" fontId="0" fillId="0" borderId="12" xfId="48" applyFill="1" applyBorder="1" applyAlignment="1">
      <alignment/>
    </xf>
    <xf numFmtId="44" fontId="0" fillId="0" borderId="12" xfId="48" applyFont="1" applyFill="1" applyBorder="1" applyAlignment="1">
      <alignment horizontal="center"/>
    </xf>
    <xf numFmtId="44" fontId="0" fillId="0" borderId="0" xfId="48" applyAlignment="1">
      <alignment/>
    </xf>
    <xf numFmtId="44" fontId="0" fillId="0" borderId="0" xfId="48" applyFill="1" applyAlignment="1">
      <alignment/>
    </xf>
    <xf numFmtId="44" fontId="9" fillId="0" borderId="10" xfId="45" applyFont="1" applyBorder="1" applyAlignment="1">
      <alignment/>
    </xf>
    <xf numFmtId="0" fontId="49" fillId="0" borderId="0" xfId="0" applyFont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44" fontId="2" fillId="16" borderId="24" xfId="45" applyFont="1" applyFill="1" applyBorder="1" applyAlignment="1">
      <alignment/>
    </xf>
    <xf numFmtId="44" fontId="2" fillId="16" borderId="10" xfId="45" applyFont="1" applyFill="1" applyBorder="1" applyAlignment="1">
      <alignment/>
    </xf>
    <xf numFmtId="0" fontId="0" fillId="35" borderId="17" xfId="0" applyFill="1" applyBorder="1" applyAlignment="1">
      <alignment horizontal="center"/>
    </xf>
    <xf numFmtId="168" fontId="0" fillId="35" borderId="17" xfId="0" applyNumberFormat="1" applyFill="1" applyBorder="1" applyAlignment="1">
      <alignment/>
    </xf>
    <xf numFmtId="0" fontId="0" fillId="36" borderId="17" xfId="0" applyFill="1" applyBorder="1" applyAlignment="1">
      <alignment horizontal="center"/>
    </xf>
    <xf numFmtId="168" fontId="0" fillId="36" borderId="17" xfId="47" applyNumberFormat="1" applyFont="1" applyFill="1" applyBorder="1" applyAlignment="1">
      <alignment horizontal="center"/>
    </xf>
    <xf numFmtId="168" fontId="0" fillId="36" borderId="17" xfId="45" applyNumberFormat="1" applyFont="1" applyFill="1" applyBorder="1" applyAlignment="1">
      <alignment horizontal="center"/>
    </xf>
    <xf numFmtId="6" fontId="0" fillId="0" borderId="0" xfId="45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44" fontId="9" fillId="0" borderId="12" xfId="45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15" fontId="11" fillId="0" borderId="0" xfId="0" applyNumberFormat="1" applyFont="1" applyAlignment="1" quotePrefix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Currency 3 2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86"/>
  <sheetViews>
    <sheetView tabSelected="1" workbookViewId="0" topLeftCell="A1">
      <selection activeCell="D25" sqref="D25"/>
    </sheetView>
  </sheetViews>
  <sheetFormatPr defaultColWidth="8.8515625" defaultRowHeight="12.75"/>
  <cols>
    <col min="1" max="1" width="3.421875" style="0" customWidth="1"/>
    <col min="2" max="2" width="2.7109375" style="0" customWidth="1"/>
    <col min="3" max="3" width="2.8515625" style="0" customWidth="1"/>
    <col min="4" max="4" width="2.7109375" style="0" customWidth="1"/>
    <col min="5" max="5" width="8.8515625" style="0" customWidth="1"/>
    <col min="6" max="6" width="8.7109375" style="0" customWidth="1"/>
    <col min="7" max="7" width="9.00390625" style="0" customWidth="1"/>
    <col min="8" max="8" width="10.7109375" style="0" customWidth="1"/>
    <col min="9" max="9" width="3.28125" style="0" customWidth="1"/>
    <col min="10" max="10" width="13.00390625" style="0" customWidth="1"/>
    <col min="11" max="11" width="1.1484375" style="0" customWidth="1"/>
    <col min="12" max="12" width="12.7109375" style="0" customWidth="1"/>
    <col min="13" max="13" width="1.28515625" style="0" customWidth="1"/>
    <col min="14" max="14" width="12.00390625" style="0" customWidth="1"/>
    <col min="15" max="15" width="0.9921875" style="0" customWidth="1"/>
    <col min="16" max="16" width="12.7109375" style="0" customWidth="1"/>
    <col min="17" max="17" width="1.7109375" style="0" customWidth="1"/>
    <col min="18" max="18" width="1.421875" style="0" customWidth="1"/>
  </cols>
  <sheetData>
    <row r="1" spans="1:17" ht="22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2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1" customHeight="1">
      <c r="A3" s="79" t="s">
        <v>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ht="7.5" customHeight="1"/>
    <row r="5" ht="7.5" customHeight="1" thickBot="1"/>
    <row r="6" spans="10:17" ht="12">
      <c r="J6" s="2" t="s">
        <v>17</v>
      </c>
      <c r="P6" s="42" t="s">
        <v>10</v>
      </c>
      <c r="Q6" s="13"/>
    </row>
    <row r="7" spans="1:17" ht="14.25" customHeight="1">
      <c r="A7" s="1" t="s">
        <v>12</v>
      </c>
      <c r="J7" s="12">
        <v>43708</v>
      </c>
      <c r="L7" s="11" t="s">
        <v>13</v>
      </c>
      <c r="M7" s="2"/>
      <c r="N7" s="11" t="s">
        <v>14</v>
      </c>
      <c r="P7" s="43">
        <v>43974</v>
      </c>
      <c r="Q7" s="14"/>
    </row>
    <row r="8" spans="2:17" ht="16.5" customHeight="1">
      <c r="B8" t="s">
        <v>2</v>
      </c>
      <c r="J8" s="56">
        <v>16066.87</v>
      </c>
      <c r="L8" s="6">
        <f>+L32</f>
        <v>6209.15</v>
      </c>
      <c r="M8" s="6"/>
      <c r="N8" s="6">
        <f>(+L44)*-1</f>
        <v>-4081.13</v>
      </c>
      <c r="P8" s="44">
        <f>SUM(J8:O8)</f>
        <v>18194.89</v>
      </c>
      <c r="Q8" s="14"/>
    </row>
    <row r="9" spans="2:17" ht="16.5" customHeight="1">
      <c r="B9" t="s">
        <v>3</v>
      </c>
      <c r="J9" s="6">
        <v>5719.3</v>
      </c>
      <c r="L9" s="19">
        <f>+L50</f>
        <v>0.36</v>
      </c>
      <c r="M9" s="6"/>
      <c r="N9" s="6">
        <v>0</v>
      </c>
      <c r="P9" s="44">
        <f>SUM(J9:O9)</f>
        <v>5719.66</v>
      </c>
      <c r="Q9" s="14"/>
    </row>
    <row r="10" spans="3:17" ht="16.5" customHeight="1" thickBot="1">
      <c r="C10" t="s">
        <v>9</v>
      </c>
      <c r="J10" s="7">
        <f>SUM(J8:J9)</f>
        <v>21786.170000000002</v>
      </c>
      <c r="L10" s="7">
        <f>SUM(L8:L9)</f>
        <v>6209.509999999999</v>
      </c>
      <c r="M10" s="9"/>
      <c r="N10" s="7">
        <f>SUM(N8:N9)</f>
        <v>-4081.13</v>
      </c>
      <c r="P10" s="45">
        <f>SUM(P8:P9)</f>
        <v>23914.55</v>
      </c>
      <c r="Q10" s="14"/>
    </row>
    <row r="11" spans="16:17" ht="6.75" customHeight="1" thickBot="1" thickTop="1">
      <c r="P11" s="15"/>
      <c r="Q11" s="16"/>
    </row>
    <row r="13" spans="1:18" ht="6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ht="7.5" customHeight="1"/>
    <row r="15" ht="12">
      <c r="A15" s="1" t="s">
        <v>11</v>
      </c>
    </row>
    <row r="16" ht="12.75">
      <c r="B16" s="64" t="s">
        <v>4</v>
      </c>
    </row>
    <row r="17" spans="3:13" ht="12">
      <c r="C17" s="22" t="s">
        <v>60</v>
      </c>
      <c r="L17" s="6">
        <f>+J8</f>
        <v>16066.87</v>
      </c>
      <c r="M17" s="6"/>
    </row>
    <row r="18" spans="3:13" ht="13.5" customHeight="1">
      <c r="C18" s="23" t="s">
        <v>5</v>
      </c>
      <c r="L18" s="6"/>
      <c r="M18" s="6"/>
    </row>
    <row r="19" spans="3:13" ht="18" customHeight="1">
      <c r="C19" s="23"/>
      <c r="D19" s="4" t="s">
        <v>48</v>
      </c>
      <c r="L19" s="6"/>
      <c r="M19" s="6"/>
    </row>
    <row r="20" spans="5:14" ht="12">
      <c r="E20" s="22" t="s">
        <v>67</v>
      </c>
      <c r="L20" s="57">
        <v>150</v>
      </c>
      <c r="M20" s="58"/>
      <c r="N20" s="34" t="s">
        <v>40</v>
      </c>
    </row>
    <row r="21" spans="5:14" ht="12">
      <c r="E21" s="22" t="s">
        <v>68</v>
      </c>
      <c r="L21" s="59">
        <v>30</v>
      </c>
      <c r="M21" s="57"/>
      <c r="N21" s="34" t="s">
        <v>47</v>
      </c>
    </row>
    <row r="22" spans="4:14" ht="12">
      <c r="D22" s="22"/>
      <c r="E22" s="22" t="s">
        <v>36</v>
      </c>
      <c r="L22" s="18">
        <f>SUM(L20:L21)</f>
        <v>180</v>
      </c>
      <c r="M22" s="9"/>
      <c r="N22" s="34" t="s">
        <v>37</v>
      </c>
    </row>
    <row r="23" spans="3:13" ht="18" customHeight="1">
      <c r="C23" s="23"/>
      <c r="D23" s="4" t="s">
        <v>69</v>
      </c>
      <c r="L23" s="6"/>
      <c r="M23" s="6"/>
    </row>
    <row r="24" spans="5:14" ht="12">
      <c r="E24" s="22" t="s">
        <v>70</v>
      </c>
      <c r="L24" s="57">
        <v>250</v>
      </c>
      <c r="M24" s="58"/>
      <c r="N24" s="34" t="s">
        <v>47</v>
      </c>
    </row>
    <row r="25" spans="5:14" ht="12">
      <c r="E25" s="22" t="s">
        <v>49</v>
      </c>
      <c r="L25" s="59">
        <v>1750</v>
      </c>
      <c r="M25" s="57"/>
      <c r="N25" s="34" t="s">
        <v>29</v>
      </c>
    </row>
    <row r="26" spans="4:14" ht="12">
      <c r="D26" s="22"/>
      <c r="E26" s="22" t="s">
        <v>36</v>
      </c>
      <c r="L26" s="18">
        <f>SUM(L24:L25)</f>
        <v>2000</v>
      </c>
      <c r="M26" s="9"/>
      <c r="N26" s="34" t="s">
        <v>71</v>
      </c>
    </row>
    <row r="27" spans="4:13" ht="18" customHeight="1">
      <c r="D27" s="4" t="s">
        <v>32</v>
      </c>
      <c r="L27" s="18"/>
      <c r="M27" s="9"/>
    </row>
    <row r="28" spans="4:13" ht="18" customHeight="1">
      <c r="D28" s="4"/>
      <c r="E28" s="22" t="s">
        <v>75</v>
      </c>
      <c r="L28" s="57">
        <v>2250</v>
      </c>
      <c r="M28" s="9"/>
    </row>
    <row r="29" spans="4:13" ht="18" customHeight="1">
      <c r="D29" s="4"/>
      <c r="E29" s="22" t="s">
        <v>73</v>
      </c>
      <c r="L29" s="57">
        <v>750</v>
      </c>
      <c r="M29" s="9"/>
    </row>
    <row r="30" spans="4:13" ht="15.75" customHeight="1">
      <c r="D30" s="4"/>
      <c r="E30" s="22" t="s">
        <v>74</v>
      </c>
      <c r="L30" s="59">
        <v>1029.15</v>
      </c>
      <c r="M30" s="58"/>
    </row>
    <row r="31" spans="4:13" ht="15.75" customHeight="1">
      <c r="D31" s="22"/>
      <c r="E31" t="s">
        <v>44</v>
      </c>
      <c r="L31" s="24">
        <f>SUM(L28:L30)</f>
        <v>4029.15</v>
      </c>
      <c r="M31" s="9"/>
    </row>
    <row r="32" spans="5:13" ht="16.5" customHeight="1">
      <c r="E32" t="s">
        <v>18</v>
      </c>
      <c r="L32" s="18">
        <f>L31+L22+L26</f>
        <v>6209.15</v>
      </c>
      <c r="M32" s="9"/>
    </row>
    <row r="33" spans="3:16" ht="17.25" customHeight="1">
      <c r="C33" s="23" t="s">
        <v>6</v>
      </c>
      <c r="L33" s="19"/>
      <c r="M33" s="6"/>
      <c r="N33" s="3" t="s">
        <v>15</v>
      </c>
      <c r="O33" s="3"/>
      <c r="P33" s="3" t="s">
        <v>16</v>
      </c>
    </row>
    <row r="34" spans="3:16" ht="12">
      <c r="C34" s="23"/>
      <c r="D34" s="4" t="s">
        <v>31</v>
      </c>
      <c r="L34" s="19"/>
      <c r="M34" s="6"/>
      <c r="N34" s="3"/>
      <c r="O34" s="3"/>
      <c r="P34" s="3"/>
    </row>
    <row r="35" spans="4:16" ht="12">
      <c r="D35" s="22"/>
      <c r="E35" s="22" t="s">
        <v>63</v>
      </c>
      <c r="L35" s="60">
        <v>2412</v>
      </c>
      <c r="M35" s="61"/>
      <c r="N35" s="2">
        <v>5036</v>
      </c>
      <c r="O35" s="2"/>
      <c r="P35" s="5">
        <v>43838</v>
      </c>
    </row>
    <row r="36" spans="4:16" ht="12">
      <c r="D36" s="22"/>
      <c r="E36" s="22" t="s">
        <v>41</v>
      </c>
      <c r="L36" s="62">
        <f>SUM(L35:L35)</f>
        <v>2412</v>
      </c>
      <c r="M36" s="61"/>
      <c r="N36" s="2"/>
      <c r="O36" s="2"/>
      <c r="P36" s="5"/>
    </row>
    <row r="37" ht="12">
      <c r="D37" s="4" t="s">
        <v>32</v>
      </c>
    </row>
    <row r="38" spans="4:16" ht="12">
      <c r="D38" s="22"/>
      <c r="E38" s="22" t="s">
        <v>76</v>
      </c>
      <c r="L38" s="62">
        <v>199.95</v>
      </c>
      <c r="M38" s="61"/>
      <c r="N38" s="2">
        <v>5032</v>
      </c>
      <c r="O38" s="2"/>
      <c r="P38" s="21">
        <v>43711</v>
      </c>
    </row>
    <row r="39" spans="4:16" ht="12">
      <c r="D39" s="22"/>
      <c r="E39" s="22" t="s">
        <v>61</v>
      </c>
      <c r="L39" s="62">
        <v>74.98</v>
      </c>
      <c r="M39" s="61"/>
      <c r="N39" s="2">
        <v>5034</v>
      </c>
      <c r="O39" s="2"/>
      <c r="P39" s="21">
        <v>43711</v>
      </c>
    </row>
    <row r="40" spans="4:16" ht="12">
      <c r="D40" s="22"/>
      <c r="E40" s="22" t="s">
        <v>62</v>
      </c>
      <c r="F40" s="48"/>
      <c r="G40" s="48"/>
      <c r="H40" s="48"/>
      <c r="I40" s="48"/>
      <c r="J40" s="48"/>
      <c r="L40" s="57">
        <v>38</v>
      </c>
      <c r="M40" s="58"/>
      <c r="N40" s="2">
        <v>5035</v>
      </c>
      <c r="O40" s="2"/>
      <c r="P40" s="21">
        <v>43711</v>
      </c>
    </row>
    <row r="41" spans="4:16" ht="12">
      <c r="D41" s="22"/>
      <c r="E41" s="22" t="s">
        <v>50</v>
      </c>
      <c r="F41" s="48"/>
      <c r="G41" s="48"/>
      <c r="H41" s="48"/>
      <c r="I41" s="48"/>
      <c r="J41" s="48"/>
      <c r="L41" s="57">
        <v>1300.2</v>
      </c>
      <c r="M41" s="58"/>
      <c r="N41" s="2">
        <v>5012</v>
      </c>
      <c r="O41" s="2"/>
      <c r="P41" s="21">
        <v>43927</v>
      </c>
    </row>
    <row r="42" spans="4:16" ht="12">
      <c r="D42" s="22"/>
      <c r="E42" s="34" t="s">
        <v>43</v>
      </c>
      <c r="L42" s="59">
        <v>56</v>
      </c>
      <c r="M42" s="58"/>
      <c r="N42" s="2">
        <v>5013</v>
      </c>
      <c r="O42" s="2"/>
      <c r="P42" s="21">
        <v>43927</v>
      </c>
    </row>
    <row r="43" spans="4:16" ht="12">
      <c r="D43" s="22"/>
      <c r="E43" t="s">
        <v>33</v>
      </c>
      <c r="L43" s="20">
        <f>SUM(L38:L42)</f>
        <v>1669.13</v>
      </c>
      <c r="M43" s="9"/>
      <c r="N43" s="2"/>
      <c r="O43" s="2"/>
      <c r="P43" s="5"/>
    </row>
    <row r="44" spans="5:13" ht="15.75" customHeight="1">
      <c r="E44" t="s">
        <v>7</v>
      </c>
      <c r="L44" s="8">
        <f>+L36+L43</f>
        <v>4081.13</v>
      </c>
      <c r="M44" s="9"/>
    </row>
    <row r="45" spans="12:16" ht="4.5" customHeight="1">
      <c r="L45" s="9"/>
      <c r="M45" s="9"/>
      <c r="N45" s="2" t="s">
        <v>38</v>
      </c>
      <c r="O45" s="2"/>
      <c r="P45" s="5"/>
    </row>
    <row r="46" spans="3:13" ht="17.25" customHeight="1" thickBot="1">
      <c r="C46" s="65" t="s">
        <v>65</v>
      </c>
      <c r="D46" s="66"/>
      <c r="E46" s="66"/>
      <c r="F46" s="66"/>
      <c r="G46" s="66"/>
      <c r="H46" s="66"/>
      <c r="I46" s="66"/>
      <c r="J46" s="66"/>
      <c r="K46" s="66"/>
      <c r="L46" s="67">
        <f>+L17+L32-L44</f>
        <v>18194.89</v>
      </c>
      <c r="M46" s="10"/>
    </row>
    <row r="47" spans="12:13" ht="13.5" customHeight="1" thickTop="1">
      <c r="L47" s="6"/>
      <c r="M47" s="6"/>
    </row>
    <row r="48" spans="2:13" ht="12.75">
      <c r="B48" s="64" t="s">
        <v>8</v>
      </c>
      <c r="L48" s="6"/>
      <c r="M48" s="6"/>
    </row>
    <row r="49" spans="3:13" ht="12">
      <c r="C49" s="22" t="s">
        <v>59</v>
      </c>
      <c r="L49" s="6">
        <f>+J9</f>
        <v>5719.3</v>
      </c>
      <c r="M49" s="6"/>
    </row>
    <row r="50" spans="3:13" ht="12">
      <c r="C50" s="22" t="s">
        <v>55</v>
      </c>
      <c r="D50" s="22"/>
      <c r="L50" s="47">
        <v>0.36</v>
      </c>
      <c r="M50" s="6">
        <v>0.12</v>
      </c>
    </row>
    <row r="51" spans="3:13" ht="12">
      <c r="C51" s="22" t="s">
        <v>54</v>
      </c>
      <c r="L51" s="6">
        <v>0</v>
      </c>
      <c r="M51" s="6"/>
    </row>
    <row r="52" spans="3:13" ht="16.5" customHeight="1" thickBot="1">
      <c r="C52" s="65" t="s">
        <v>66</v>
      </c>
      <c r="D52" s="66"/>
      <c r="E52" s="66"/>
      <c r="F52" s="66"/>
      <c r="G52" s="66"/>
      <c r="H52" s="66"/>
      <c r="I52" s="66"/>
      <c r="J52" s="66"/>
      <c r="K52" s="66"/>
      <c r="L52" s="68">
        <f>SUM(L49:L51)</f>
        <v>5719.66</v>
      </c>
      <c r="M52" s="10"/>
    </row>
    <row r="53" spans="12:13" ht="12.75" thickTop="1">
      <c r="L53" s="6"/>
      <c r="M53" s="6"/>
    </row>
    <row r="54" spans="1:16" ht="6" customHeight="1" thickBo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2"/>
      <c r="O54" s="52"/>
      <c r="P54" s="52"/>
    </row>
    <row r="55" spans="12:13" ht="9" customHeight="1">
      <c r="L55" s="6"/>
      <c r="M55" s="6"/>
    </row>
    <row r="56" spans="2:13" ht="12.75">
      <c r="B56" s="49" t="s">
        <v>34</v>
      </c>
      <c r="L56" s="6"/>
      <c r="M56" s="6"/>
    </row>
    <row r="57" spans="12:13" ht="6.75" customHeight="1">
      <c r="L57" s="6"/>
      <c r="M57" s="6"/>
    </row>
    <row r="58" spans="5:16" ht="15" customHeight="1">
      <c r="E58" s="81" t="s">
        <v>57</v>
      </c>
      <c r="F58" s="82"/>
      <c r="G58" s="82"/>
      <c r="H58" s="83"/>
      <c r="J58" s="81" t="s">
        <v>56</v>
      </c>
      <c r="K58" s="82"/>
      <c r="L58" s="83"/>
      <c r="N58" s="81" t="s">
        <v>45</v>
      </c>
      <c r="O58" s="82"/>
      <c r="P58" s="83"/>
    </row>
    <row r="59" spans="5:16" ht="12">
      <c r="E59" s="25" t="s">
        <v>19</v>
      </c>
      <c r="F59" s="25" t="s">
        <v>26</v>
      </c>
      <c r="G59" s="25" t="s">
        <v>23</v>
      </c>
      <c r="H59" s="25" t="s">
        <v>24</v>
      </c>
      <c r="J59" s="41" t="s">
        <v>23</v>
      </c>
      <c r="L59" s="41" t="s">
        <v>24</v>
      </c>
      <c r="N59" s="41" t="s">
        <v>23</v>
      </c>
      <c r="P59" s="41" t="s">
        <v>24</v>
      </c>
    </row>
    <row r="60" spans="5:16" ht="12">
      <c r="E60" s="26" t="s">
        <v>20</v>
      </c>
      <c r="F60" s="29">
        <v>30</v>
      </c>
      <c r="G60" s="71">
        <v>11</v>
      </c>
      <c r="H60" s="72">
        <v>330</v>
      </c>
      <c r="J60" s="28">
        <v>10</v>
      </c>
      <c r="L60" s="46">
        <v>300</v>
      </c>
      <c r="N60" s="28">
        <v>12</v>
      </c>
      <c r="P60" s="46">
        <v>363</v>
      </c>
    </row>
    <row r="61" spans="5:16" ht="12">
      <c r="E61" s="26" t="s">
        <v>21</v>
      </c>
      <c r="F61" s="29">
        <v>50</v>
      </c>
      <c r="G61" s="71">
        <v>18</v>
      </c>
      <c r="H61" s="72">
        <v>900</v>
      </c>
      <c r="J61" s="28">
        <v>14</v>
      </c>
      <c r="L61" s="46">
        <v>700</v>
      </c>
      <c r="N61" s="28">
        <v>9</v>
      </c>
      <c r="P61" s="46">
        <v>450</v>
      </c>
    </row>
    <row r="62" spans="5:16" ht="12">
      <c r="E62" s="26" t="s">
        <v>22</v>
      </c>
      <c r="F62" s="29">
        <v>100</v>
      </c>
      <c r="G62" s="71">
        <v>22</v>
      </c>
      <c r="H62" s="72">
        <v>2200</v>
      </c>
      <c r="J62" s="28">
        <v>32</v>
      </c>
      <c r="L62" s="46">
        <v>3200</v>
      </c>
      <c r="N62" s="28">
        <v>20</v>
      </c>
      <c r="P62" s="46">
        <v>2000</v>
      </c>
    </row>
    <row r="63" spans="5:16" ht="12">
      <c r="E63" s="26" t="s">
        <v>27</v>
      </c>
      <c r="F63" s="31" t="s">
        <v>28</v>
      </c>
      <c r="G63" s="71">
        <v>4</v>
      </c>
      <c r="H63" s="73">
        <v>725</v>
      </c>
      <c r="J63" s="28">
        <v>4</v>
      </c>
      <c r="L63" s="30">
        <v>651</v>
      </c>
      <c r="N63" s="28">
        <v>6</v>
      </c>
      <c r="P63" s="30">
        <v>1100</v>
      </c>
    </row>
    <row r="64" spans="5:16" ht="12">
      <c r="E64" s="32" t="s">
        <v>25</v>
      </c>
      <c r="F64" s="27"/>
      <c r="G64" s="69">
        <v>55</v>
      </c>
      <c r="H64" s="70">
        <v>4155</v>
      </c>
      <c r="J64" s="69">
        <v>60</v>
      </c>
      <c r="L64" s="70">
        <v>4851</v>
      </c>
      <c r="N64" s="69">
        <v>47</v>
      </c>
      <c r="P64" s="70">
        <v>3913</v>
      </c>
    </row>
    <row r="65" spans="12:16" ht="6.75" customHeight="1">
      <c r="L65" s="6"/>
      <c r="M65" s="6"/>
      <c r="P65" s="6"/>
    </row>
    <row r="66" spans="6:16" ht="12">
      <c r="F66" s="33" t="s">
        <v>58</v>
      </c>
      <c r="G66" s="36">
        <v>60</v>
      </c>
      <c r="H66" s="37">
        <v>4851</v>
      </c>
      <c r="L66" s="35" t="s">
        <v>42</v>
      </c>
      <c r="M66" s="6"/>
      <c r="N66" s="36">
        <v>43</v>
      </c>
      <c r="P66" s="37">
        <v>3870</v>
      </c>
    </row>
    <row r="67" spans="6:16" ht="12">
      <c r="F67" s="38" t="s">
        <v>64</v>
      </c>
      <c r="G67" s="39">
        <v>-5</v>
      </c>
      <c r="H67" s="74">
        <v>-696</v>
      </c>
      <c r="L67" s="35" t="s">
        <v>39</v>
      </c>
      <c r="M67" s="6"/>
      <c r="N67" s="36">
        <v>62</v>
      </c>
      <c r="P67" s="37">
        <v>5400</v>
      </c>
    </row>
    <row r="68" spans="6:16" ht="12">
      <c r="F68" s="38"/>
      <c r="G68" s="39"/>
      <c r="H68" s="40"/>
      <c r="L68" s="35" t="s">
        <v>35</v>
      </c>
      <c r="M68" s="6"/>
      <c r="N68" s="36">
        <v>56</v>
      </c>
      <c r="P68" s="37">
        <v>5550</v>
      </c>
    </row>
    <row r="69" spans="6:16" ht="12">
      <c r="F69" s="38"/>
      <c r="G69" s="39"/>
      <c r="H69" s="40"/>
      <c r="L69" s="35" t="s">
        <v>30</v>
      </c>
      <c r="M69" s="6"/>
      <c r="N69" s="36">
        <v>57</v>
      </c>
      <c r="P69" s="37">
        <v>2560</v>
      </c>
    </row>
    <row r="70" spans="12:13" ht="12">
      <c r="L70" s="6"/>
      <c r="M70" s="6"/>
    </row>
    <row r="71" spans="12:13" s="50" customFormat="1" ht="9" customHeight="1">
      <c r="L71" s="51"/>
      <c r="M71" s="51"/>
    </row>
    <row r="72" spans="12:13" ht="12">
      <c r="L72" s="6"/>
      <c r="M72" s="6"/>
    </row>
    <row r="75" ht="12">
      <c r="D75" s="4" t="s">
        <v>53</v>
      </c>
    </row>
    <row r="76" spans="4:8" ht="12">
      <c r="D76" t="s">
        <v>46</v>
      </c>
      <c r="H76" s="54">
        <v>16444.89</v>
      </c>
    </row>
    <row r="77" spans="4:8" ht="12">
      <c r="D77" s="22" t="s">
        <v>77</v>
      </c>
      <c r="H77" s="76">
        <v>1750</v>
      </c>
    </row>
    <row r="78" spans="4:8" ht="12">
      <c r="D78" t="s">
        <v>46</v>
      </c>
      <c r="H78" s="54">
        <f>SUM(H76:H77)</f>
        <v>18194.89</v>
      </c>
    </row>
    <row r="79" spans="4:8" ht="12">
      <c r="D79" t="s">
        <v>51</v>
      </c>
      <c r="H79" s="54">
        <f>+L46</f>
        <v>18194.89</v>
      </c>
    </row>
    <row r="80" spans="4:8" ht="12.75" thickBot="1">
      <c r="D80" t="s">
        <v>52</v>
      </c>
      <c r="H80" s="63">
        <f>+H78-H79</f>
        <v>0</v>
      </c>
    </row>
    <row r="81" ht="12.75" thickTop="1">
      <c r="H81" s="54"/>
    </row>
    <row r="82" ht="12" hidden="1">
      <c r="H82" s="54"/>
    </row>
    <row r="83" ht="12" hidden="1">
      <c r="H83" s="54"/>
    </row>
    <row r="84" ht="12" hidden="1">
      <c r="H84" s="17"/>
    </row>
    <row r="85" ht="12" hidden="1">
      <c r="H85" s="55"/>
    </row>
    <row r="86" ht="12" hidden="1">
      <c r="H86" s="17"/>
    </row>
    <row r="87" ht="12" hidden="1"/>
    <row r="88" ht="12" hidden="1"/>
    <row r="89" ht="12" customHeight="1" hidden="1" thickTop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</sheetData>
  <sheetProtection/>
  <mergeCells count="6">
    <mergeCell ref="A1:Q1"/>
    <mergeCell ref="A2:Q2"/>
    <mergeCell ref="A3:Q3"/>
    <mergeCell ref="E58:H58"/>
    <mergeCell ref="J58:L58"/>
    <mergeCell ref="N58:P58"/>
  </mergeCells>
  <printOptions horizontalCentered="1"/>
  <pageMargins left="0.25" right="0.25" top="0.4" bottom="0.25" header="0.5" footer="0.5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Mayo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Jim Priebe</cp:lastModifiedBy>
  <cp:lastPrinted>2019-08-29T22:26:38Z</cp:lastPrinted>
  <dcterms:created xsi:type="dcterms:W3CDTF">2010-05-23T14:24:10Z</dcterms:created>
  <dcterms:modified xsi:type="dcterms:W3CDTF">2020-05-23T05:17:47Z</dcterms:modified>
  <cp:category/>
  <cp:version/>
  <cp:contentType/>
  <cp:contentStatus/>
</cp:coreProperties>
</file>